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Z:\総務課\経理班\【経理班】\28.経営分析\R5年度決算（回答）\提出用\"/>
    </mc:Choice>
  </mc:AlternateContent>
  <xr:revisionPtr revIDLastSave="0" documentId="13_ncr:1_{71506541-2316-40A8-AABC-769EAF649037}" xr6:coauthVersionLast="36" xr6:coauthVersionMax="36" xr10:uidLastSave="{00000000-0000-0000-0000-000000000000}"/>
  <workbookProtection workbookAlgorithmName="SHA-512" workbookHashValue="2iIp3rQg1Pb49I7/rhNeCNpabaZvRsWyzMZT0s+b6y0wkzOq5DM1CKONc1caLOxUq3bYln2piStIT5Pr3iid/Q==" workbookSaltValue="i0BxQ+zB9uMz7ow0O0HOQg==" workbookSpinCount="100000" lockStructure="1"/>
  <bookViews>
    <workbookView xWindow="0" yWindow="0" windowWidth="23040" windowHeight="921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U6" i="5"/>
  <c r="T6" i="5"/>
  <c r="S6" i="5"/>
  <c r="R6" i="5"/>
  <c r="Q6" i="5"/>
  <c r="P6" i="5"/>
  <c r="P10" i="4" s="1"/>
  <c r="O6" i="5"/>
  <c r="I10" i="4" s="1"/>
  <c r="N6" i="5"/>
  <c r="B10" i="4" s="1"/>
  <c r="M6" i="5"/>
  <c r="L6" i="5"/>
  <c r="K6" i="5"/>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H85" i="4"/>
  <c r="F85" i="4"/>
  <c r="AT10" i="4"/>
  <c r="AL10" i="4"/>
  <c r="W10" i="4"/>
  <c r="BB8" i="4"/>
  <c r="AT8" i="4"/>
  <c r="AL8" i="4"/>
  <c r="AD8" i="4"/>
  <c r="W8" i="4"/>
  <c r="P8" i="4"/>
  <c r="I8" i="4"/>
</calcChain>
</file>

<file path=xl/sharedStrings.xml><?xml version="1.0" encoding="utf-8"?>
<sst xmlns="http://schemas.openxmlformats.org/spreadsheetml/2006/main" count="231" uniqueCount="113">
  <si>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</si>
  <si>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</si>
  <si>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</si>
  <si>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</si>
  <si>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</si>
  <si>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</si>
  <si>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</si>
  <si>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</si>
  <si>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</si>
  <si>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</si>
  <si>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</si>
  <si>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</si>
  <si>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</si>
  <si>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</si>
  <si>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</si>
  <si>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</si>
  <si>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</si>
  <si>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</si>
  <si>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</si>
  <si>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</si>
  <si>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</si>
  <si>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</si>
  <si>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</si>
  <si>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</si>
  <si>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</si>
  <si>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</si>
  <si>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</si>
  <si>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</si>
  <si>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</si>
  <si>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</si>
  <si>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</si>
  <si>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</si>
  <si>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</si>
  <si>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</si>
  <si>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</si>
  <si>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</si>
  <si>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</si>
  <si>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</si>
  <si>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</si>
  <si>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</si>
  <si>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</si>
  <si>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</si>
  <si>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</si>
  <si>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</si>
  <si>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</si>
  <si>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</si>
  <si>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</si>
  <si>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</si>
  <si>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</si>
  <si>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</si>
  <si>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</si>
  <si>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</si>
  <si>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</si>
  <si>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</si>
  <si>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</si>
  <si>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</si>
  <si>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</si>
  <si>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</si>
  <si>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</si>
  <si>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</si>
  <si>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</si>
  <si>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</si>
  <si>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</si>
  <si>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</si>
  <si>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</si>
  <si>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</si>
  <si>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</si>
  <si>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</si>
  <si>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</si>
  <si>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</si>
  <si>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</si>
  <si>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</si>
  <si>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</si>
  <si>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</si>
  <si>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</si>
  <si>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</si>
  <si>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</si>
  <si>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</si>
  <si>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</si>
  <si>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</si>
  <si>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</si>
  <si>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</si>
  <si>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</si>
  <si>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</si>
  <si>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</si>
  <si>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</si>
  <si>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</si>
  <si>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</si>
  <si>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</si>
  <si>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</si>
  <si>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</si>
  <si>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</si>
  <si>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</si>
  <si>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九十九里地域水道企業団</t>
  </si>
  <si>
    <t>法適用</t>
  </si>
  <si>
    <t>水道事業</t>
  </si>
  <si>
    <t>用水供給事業</t>
  </si>
  <si>
    <t>B</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</si>
  <si>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</si>
  <si>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</si>
  <si>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</si>
  <si>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</si>
  <si>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</si>
  <si>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</si>
  <si>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</si>
  <si>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</si>
  <si>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</si>
  <si>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</si>
  <si>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</si>
  <si>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</si>
  <si>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当企業団において、経常損益は常に黒字を計上し経常収支比率は100％以上を保っています。令和５年度においては純利益を計上いたしましたので、累積欠損金は前年度より改善しております。引き続きより一層の収益性向上に努め解消を図ることとします。なお、流動比率につきましては100％以上を維持していることから、短期的な債務に対する支払能力に問題はないことが示されております。
　また、当企業団の給水収益に対する企業債残高の割合は平均値と比べると低く抑えられており、企業債残高の規模が類似団体と比べ小さいと考えられます。
　料金回収率においては常に100％を上回り、給水に係る費用を給水収益で賄えている状況を継続しております。料金水準の適正性が確保されているとともに、有収率においてもほぼ100％であることから給水される水量が効率的に収益に結び付いています。
　当企業団の給水原価は遠く利根川から水源を確保している等の地勢的な理由により、平均と比べ高くなっております。また、施設利用率は給水人口の減少等により水需要が落ち込んでいることから、平均と比べ低くなっております。これらの問題に対し、経費削減や合理的な施設規模・配置について検討を進め、効率性の高い事業運営を行うことで解決に努めます。</t>
    <phoneticPr fontId="4"/>
  </si>
  <si>
    <t>　当企業団における創設事業で建設した水道施設は、稼働から40年以上の期間が経過していることから老朽化が進行しており、有形固定資産減価償却率は平均値と比べて少々高い傾向にあります。これを踏まえ、施設の更新及び耐震化を進めており、有形固定資産減価償却率は年々減少・横ばいの傾向にあります。
　また、約86kmある管路についても法定耐用年数(40年)を超えた管路の割合が上昇しており、更新時期を迎えております。これら管路については耐震性を満たしていない箇所もあることから、劣化調査・耐震診断等を実施しながら計画的な更新に取り組んでいきます。</t>
    <phoneticPr fontId="4"/>
  </si>
  <si>
    <t>　今後も地域の人口減少が想定され、水需要も減少が見込まれることから、限られた給水収益による事業運営が求められます。
　このため、当企業団が平成30年に策定した経営戦略に基づき適切な事業運営を行い、更なる経営の効率化を図り、安全で良質な水道用水を安定的に供給できるよう努めて参ります。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</si>
</sst>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0.22</c:v>
                </c:pt>
                <c:pt idx="1">
                  <c:v>0.54</c:v>
                </c:pt>
                <c:pt idx="2">
                  <c:v>1.31</c:v>
                </c:pt>
                <c:pt idx="3">
                  <c:v>0.97</c:v>
                </c:pt>
                <c:pt idx="4">
                  <c:v>0.85</c:v>
                </c:pt>
              </c:numCache>
            </c:numRef>
          </c:val>
          <c:extLst>
            <c:ext xmlns:c16="http://schemas.microsoft.com/office/drawing/2014/chart" uri="{C3380CC4-5D6E-409C-BE32-E72D297353CC}">
              <c16:uniqueId val="{00000000-CCF1-4E4F-A07C-0A4E3DAB78B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c:v>
                </c:pt>
                <c:pt idx="1">
                  <c:v>0.32</c:v>
                </c:pt>
                <c:pt idx="2">
                  <c:v>0.28000000000000003</c:v>
                </c:pt>
                <c:pt idx="3">
                  <c:v>0.4</c:v>
                </c:pt>
                <c:pt idx="4">
                  <c:v>0.27</c:v>
                </c:pt>
              </c:numCache>
            </c:numRef>
          </c:val>
          <c:smooth val="0"/>
          <c:extLst>
            <c:ext xmlns:c16="http://schemas.microsoft.com/office/drawing/2014/chart" uri="{C3380CC4-5D6E-409C-BE32-E72D297353CC}">
              <c16:uniqueId val="{00000001-CCF1-4E4F-A07C-0A4E3DAB78B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53.65</c:v>
                </c:pt>
                <c:pt idx="1">
                  <c:v>54.06</c:v>
                </c:pt>
                <c:pt idx="2">
                  <c:v>53.51</c:v>
                </c:pt>
                <c:pt idx="3">
                  <c:v>52.88</c:v>
                </c:pt>
                <c:pt idx="4">
                  <c:v>52.87</c:v>
                </c:pt>
              </c:numCache>
            </c:numRef>
          </c:val>
          <c:extLst>
            <c:ext xmlns:c16="http://schemas.microsoft.com/office/drawing/2014/chart" uri="{C3380CC4-5D6E-409C-BE32-E72D297353CC}">
              <c16:uniqueId val="{00000000-1836-4576-B759-4F29BD531B7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61.69</c:v>
                </c:pt>
                <c:pt idx="1">
                  <c:v>62.26</c:v>
                </c:pt>
                <c:pt idx="2">
                  <c:v>62.22</c:v>
                </c:pt>
                <c:pt idx="3">
                  <c:v>61.45</c:v>
                </c:pt>
                <c:pt idx="4">
                  <c:v>61.63</c:v>
                </c:pt>
              </c:numCache>
            </c:numRef>
          </c:val>
          <c:smooth val="0"/>
          <c:extLst>
            <c:ext xmlns:c16="http://schemas.microsoft.com/office/drawing/2014/chart" uri="{C3380CC4-5D6E-409C-BE32-E72D297353CC}">
              <c16:uniqueId val="{00000001-1836-4576-B759-4F29BD531B7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99.99</c:v>
                </c:pt>
                <c:pt idx="1">
                  <c:v>99.99</c:v>
                </c:pt>
                <c:pt idx="2">
                  <c:v>99.99</c:v>
                </c:pt>
                <c:pt idx="3">
                  <c:v>99.98</c:v>
                </c:pt>
                <c:pt idx="4">
                  <c:v>100</c:v>
                </c:pt>
              </c:numCache>
            </c:numRef>
          </c:val>
          <c:extLst>
            <c:ext xmlns:c16="http://schemas.microsoft.com/office/drawing/2014/chart" uri="{C3380CC4-5D6E-409C-BE32-E72D297353CC}">
              <c16:uniqueId val="{00000000-F604-416F-A6AF-267F25F2ACC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c:v>
                </c:pt>
                <c:pt idx="1">
                  <c:v>100.16</c:v>
                </c:pt>
                <c:pt idx="2">
                  <c:v>100.28</c:v>
                </c:pt>
                <c:pt idx="3">
                  <c:v>100.29</c:v>
                </c:pt>
                <c:pt idx="4">
                  <c:v>100.36</c:v>
                </c:pt>
              </c:numCache>
            </c:numRef>
          </c:val>
          <c:smooth val="0"/>
          <c:extLst>
            <c:ext xmlns:c16="http://schemas.microsoft.com/office/drawing/2014/chart" uri="{C3380CC4-5D6E-409C-BE32-E72D297353CC}">
              <c16:uniqueId val="{00000001-F604-416F-A6AF-267F25F2ACC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105.74</c:v>
                </c:pt>
                <c:pt idx="1">
                  <c:v>101.65</c:v>
                </c:pt>
                <c:pt idx="2">
                  <c:v>106.01</c:v>
                </c:pt>
                <c:pt idx="3">
                  <c:v>105.59</c:v>
                </c:pt>
                <c:pt idx="4">
                  <c:v>103.14</c:v>
                </c:pt>
              </c:numCache>
            </c:numRef>
          </c:val>
          <c:extLst>
            <c:ext xmlns:c16="http://schemas.microsoft.com/office/drawing/2014/chart" uri="{C3380CC4-5D6E-409C-BE32-E72D297353CC}">
              <c16:uniqueId val="{00000000-46FC-40BC-A2D7-95D9E668AA1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112.91</c:v>
                </c:pt>
                <c:pt idx="1">
                  <c:v>111.13</c:v>
                </c:pt>
                <c:pt idx="2">
                  <c:v>112.49</c:v>
                </c:pt>
                <c:pt idx="3">
                  <c:v>107.33</c:v>
                </c:pt>
                <c:pt idx="4">
                  <c:v>108.93</c:v>
                </c:pt>
              </c:numCache>
            </c:numRef>
          </c:val>
          <c:smooth val="0"/>
          <c:extLst>
            <c:ext xmlns:c16="http://schemas.microsoft.com/office/drawing/2014/chart" uri="{C3380CC4-5D6E-409C-BE32-E72D297353CC}">
              <c16:uniqueId val="{00000001-46FC-40BC-A2D7-95D9E668AA1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65.92</c:v>
                </c:pt>
                <c:pt idx="1">
                  <c:v>62.82</c:v>
                </c:pt>
                <c:pt idx="2">
                  <c:v>63.5</c:v>
                </c:pt>
                <c:pt idx="3">
                  <c:v>62.64</c:v>
                </c:pt>
                <c:pt idx="4">
                  <c:v>63.19</c:v>
                </c:pt>
              </c:numCache>
            </c:numRef>
          </c:val>
          <c:extLst>
            <c:ext xmlns:c16="http://schemas.microsoft.com/office/drawing/2014/chart" uri="{C3380CC4-5D6E-409C-BE32-E72D297353CC}">
              <c16:uniqueId val="{00000000-C97A-4395-A54A-C9317828BEE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56.48</c:v>
                </c:pt>
                <c:pt idx="1">
                  <c:v>57.5</c:v>
                </c:pt>
                <c:pt idx="2">
                  <c:v>58.52</c:v>
                </c:pt>
                <c:pt idx="3">
                  <c:v>59.51</c:v>
                </c:pt>
                <c:pt idx="4">
                  <c:v>60.24</c:v>
                </c:pt>
              </c:numCache>
            </c:numRef>
          </c:val>
          <c:smooth val="0"/>
          <c:extLst>
            <c:ext xmlns:c16="http://schemas.microsoft.com/office/drawing/2014/chart" uri="{C3380CC4-5D6E-409C-BE32-E72D297353CC}">
              <c16:uniqueId val="{00000001-C97A-4395-A54A-C9317828BEE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63.62</c:v>
                </c:pt>
                <c:pt idx="1">
                  <c:v>63.62</c:v>
                </c:pt>
                <c:pt idx="2">
                  <c:v>62.77</c:v>
                </c:pt>
                <c:pt idx="3">
                  <c:v>59.76</c:v>
                </c:pt>
                <c:pt idx="4">
                  <c:v>59.76</c:v>
                </c:pt>
              </c:numCache>
            </c:numRef>
          </c:val>
          <c:extLst>
            <c:ext xmlns:c16="http://schemas.microsoft.com/office/drawing/2014/chart" uri="{C3380CC4-5D6E-409C-BE32-E72D297353CC}">
              <c16:uniqueId val="{00000000-3629-4D14-8419-6088C33B199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27.61</c:v>
                </c:pt>
                <c:pt idx="1">
                  <c:v>30.3</c:v>
                </c:pt>
                <c:pt idx="2">
                  <c:v>31.74</c:v>
                </c:pt>
                <c:pt idx="3">
                  <c:v>32.380000000000003</c:v>
                </c:pt>
                <c:pt idx="4">
                  <c:v>34.479999999999997</c:v>
                </c:pt>
              </c:numCache>
            </c:numRef>
          </c:val>
          <c:smooth val="0"/>
          <c:extLst>
            <c:ext xmlns:c16="http://schemas.microsoft.com/office/drawing/2014/chart" uri="{C3380CC4-5D6E-409C-BE32-E72D297353CC}">
              <c16:uniqueId val="{00000001-3629-4D14-8419-6088C33B199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formatCode="#,##0.00;&quot;△&quot;#,##0.00">
                  <c:v>0</c:v>
                </c:pt>
                <c:pt idx="1">
                  <c:v>23.84</c:v>
                </c:pt>
                <c:pt idx="2">
                  <c:v>17.899999999999999</c:v>
                </c:pt>
                <c:pt idx="3">
                  <c:v>11.99</c:v>
                </c:pt>
                <c:pt idx="4">
                  <c:v>8.64</c:v>
                </c:pt>
              </c:numCache>
            </c:numRef>
          </c:val>
          <c:extLst>
            <c:ext xmlns:c16="http://schemas.microsoft.com/office/drawing/2014/chart" uri="{C3380CC4-5D6E-409C-BE32-E72D297353CC}">
              <c16:uniqueId val="{00000000-1E47-42DF-A042-A8B449E9AE7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9.92</c:v>
                </c:pt>
                <c:pt idx="1">
                  <c:v>12.29</c:v>
                </c:pt>
                <c:pt idx="2">
                  <c:v>8.77</c:v>
                </c:pt>
                <c:pt idx="3">
                  <c:v>8.81</c:v>
                </c:pt>
                <c:pt idx="4">
                  <c:v>8.48</c:v>
                </c:pt>
              </c:numCache>
            </c:numRef>
          </c:val>
          <c:smooth val="0"/>
          <c:extLst>
            <c:ext xmlns:c16="http://schemas.microsoft.com/office/drawing/2014/chart" uri="{C3380CC4-5D6E-409C-BE32-E72D297353CC}">
              <c16:uniqueId val="{00000001-1E47-42DF-A042-A8B449E9AE7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226.58</c:v>
                </c:pt>
                <c:pt idx="1">
                  <c:v>296.01</c:v>
                </c:pt>
                <c:pt idx="2">
                  <c:v>274.44</c:v>
                </c:pt>
                <c:pt idx="3">
                  <c:v>339.18</c:v>
                </c:pt>
                <c:pt idx="4">
                  <c:v>292.02</c:v>
                </c:pt>
              </c:numCache>
            </c:numRef>
          </c:val>
          <c:extLst>
            <c:ext xmlns:c16="http://schemas.microsoft.com/office/drawing/2014/chart" uri="{C3380CC4-5D6E-409C-BE32-E72D297353CC}">
              <c16:uniqueId val="{00000000-6A1C-468B-A745-76C89D64934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271.10000000000002</c:v>
                </c:pt>
                <c:pt idx="1">
                  <c:v>284.45</c:v>
                </c:pt>
                <c:pt idx="2">
                  <c:v>309.23</c:v>
                </c:pt>
                <c:pt idx="3">
                  <c:v>313.43</c:v>
                </c:pt>
                <c:pt idx="4">
                  <c:v>303.10000000000002</c:v>
                </c:pt>
              </c:numCache>
            </c:numRef>
          </c:val>
          <c:smooth val="0"/>
          <c:extLst>
            <c:ext xmlns:c16="http://schemas.microsoft.com/office/drawing/2014/chart" uri="{C3380CC4-5D6E-409C-BE32-E72D297353CC}">
              <c16:uniqueId val="{00000001-6A1C-468B-A745-76C89D64934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88.35</c:v>
                </c:pt>
                <c:pt idx="1">
                  <c:v>78.290000000000006</c:v>
                </c:pt>
                <c:pt idx="2">
                  <c:v>77.95</c:v>
                </c:pt>
                <c:pt idx="3">
                  <c:v>70.790000000000006</c:v>
                </c:pt>
                <c:pt idx="4">
                  <c:v>60.44</c:v>
                </c:pt>
              </c:numCache>
            </c:numRef>
          </c:val>
          <c:extLst>
            <c:ext xmlns:c16="http://schemas.microsoft.com/office/drawing/2014/chart" uri="{C3380CC4-5D6E-409C-BE32-E72D297353CC}">
              <c16:uniqueId val="{00000000-52B3-49A0-A84E-E8C50AAA15E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272.95999999999998</c:v>
                </c:pt>
                <c:pt idx="1">
                  <c:v>260.95999999999998</c:v>
                </c:pt>
                <c:pt idx="2">
                  <c:v>240.07</c:v>
                </c:pt>
                <c:pt idx="3">
                  <c:v>224.81</c:v>
                </c:pt>
                <c:pt idx="4">
                  <c:v>210.83</c:v>
                </c:pt>
              </c:numCache>
            </c:numRef>
          </c:val>
          <c:smooth val="0"/>
          <c:extLst>
            <c:ext xmlns:c16="http://schemas.microsoft.com/office/drawing/2014/chart" uri="{C3380CC4-5D6E-409C-BE32-E72D297353CC}">
              <c16:uniqueId val="{00000001-52B3-49A0-A84E-E8C50AAA15E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106.18</c:v>
                </c:pt>
                <c:pt idx="1">
                  <c:v>101.29</c:v>
                </c:pt>
                <c:pt idx="2">
                  <c:v>106.4</c:v>
                </c:pt>
                <c:pt idx="3">
                  <c:v>106.11</c:v>
                </c:pt>
                <c:pt idx="4">
                  <c:v>103.37</c:v>
                </c:pt>
              </c:numCache>
            </c:numRef>
          </c:val>
          <c:extLst>
            <c:ext xmlns:c16="http://schemas.microsoft.com/office/drawing/2014/chart" uri="{C3380CC4-5D6E-409C-BE32-E72D297353CC}">
              <c16:uniqueId val="{00000000-3C27-42C1-889D-D2003042B68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112.84</c:v>
                </c:pt>
                <c:pt idx="1">
                  <c:v>110.77</c:v>
                </c:pt>
                <c:pt idx="2">
                  <c:v>112.35</c:v>
                </c:pt>
                <c:pt idx="3">
                  <c:v>106.47</c:v>
                </c:pt>
                <c:pt idx="4">
                  <c:v>107.7</c:v>
                </c:pt>
              </c:numCache>
            </c:numRef>
          </c:val>
          <c:smooth val="0"/>
          <c:extLst>
            <c:ext xmlns:c16="http://schemas.microsoft.com/office/drawing/2014/chart" uri="{C3380CC4-5D6E-409C-BE32-E72D297353CC}">
              <c16:uniqueId val="{00000001-3C27-42C1-889D-D2003042B68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134.30000000000001</c:v>
                </c:pt>
                <c:pt idx="1">
                  <c:v>140.19</c:v>
                </c:pt>
                <c:pt idx="2">
                  <c:v>134.66</c:v>
                </c:pt>
                <c:pt idx="3">
                  <c:v>139.05000000000001</c:v>
                </c:pt>
                <c:pt idx="4">
                  <c:v>142.4</c:v>
                </c:pt>
              </c:numCache>
            </c:numRef>
          </c:val>
          <c:extLst>
            <c:ext xmlns:c16="http://schemas.microsoft.com/office/drawing/2014/chart" uri="{C3380CC4-5D6E-409C-BE32-E72D297353CC}">
              <c16:uniqueId val="{00000000-5221-49E0-9331-CE99B962CD1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73.849999999999994</c:v>
                </c:pt>
                <c:pt idx="1">
                  <c:v>73.180000000000007</c:v>
                </c:pt>
                <c:pt idx="2">
                  <c:v>73.05</c:v>
                </c:pt>
                <c:pt idx="3">
                  <c:v>77.53</c:v>
                </c:pt>
                <c:pt idx="4">
                  <c:v>76.25</c:v>
                </c:pt>
              </c:numCache>
            </c:numRef>
          </c:val>
          <c:smooth val="0"/>
          <c:extLst>
            <c:ext xmlns:c16="http://schemas.microsoft.com/office/drawing/2014/chart" uri="{C3380CC4-5D6E-409C-BE32-E72D297353CC}">
              <c16:uniqueId val="{00000001-5221-49E0-9331-CE99B962CD1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【108.93】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【210.83】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【61.63】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【107.70】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【34.48】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千葉県　九十九里地域水道企業団</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用水供給事業</v>
      </c>
      <c r="Q8" s="43"/>
      <c r="R8" s="43"/>
      <c r="S8" s="43"/>
      <c r="T8" s="43"/>
      <c r="U8" s="43"/>
      <c r="V8" s="43"/>
      <c r="W8" s="43" t="str">
        <f>データ!$L$6</f>
        <v>B</v>
      </c>
      <c r="X8" s="43"/>
      <c r="Y8" s="43"/>
      <c r="Z8" s="43"/>
      <c r="AA8" s="43"/>
      <c r="AB8" s="43"/>
      <c r="AC8" s="43"/>
      <c r="AD8" s="43" t="str">
        <f>データ!$M$6</f>
        <v>その他</v>
      </c>
      <c r="AE8" s="43"/>
      <c r="AF8" s="43"/>
      <c r="AG8" s="43"/>
      <c r="AH8" s="43"/>
      <c r="AI8" s="43"/>
      <c r="AJ8" s="43"/>
      <c r="AK8" s="2"/>
      <c r="AL8" s="44" t="str">
        <f>データ!$R$6</f>
        <v>-</v>
      </c>
      <c r="AM8" s="44"/>
      <c r="AN8" s="44"/>
      <c r="AO8" s="44"/>
      <c r="AP8" s="44"/>
      <c r="AQ8" s="44"/>
      <c r="AR8" s="44"/>
      <c r="AS8" s="44"/>
      <c r="AT8" s="45" t="str">
        <f>データ!$S$6</f>
        <v>-</v>
      </c>
      <c r="AU8" s="46"/>
      <c r="AV8" s="46"/>
      <c r="AW8" s="46"/>
      <c r="AX8" s="46"/>
      <c r="AY8" s="46"/>
      <c r="AZ8" s="46"/>
      <c r="BA8" s="46"/>
      <c r="BB8" s="47" t="str">
        <f>データ!$T$6</f>
        <v>-</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91.37</v>
      </c>
      <c r="J10" s="46"/>
      <c r="K10" s="46"/>
      <c r="L10" s="46"/>
      <c r="M10" s="46"/>
      <c r="N10" s="46"/>
      <c r="O10" s="80"/>
      <c r="P10" s="47">
        <f>データ!$P$6</f>
        <v>93.49</v>
      </c>
      <c r="Q10" s="47"/>
      <c r="R10" s="47"/>
      <c r="S10" s="47"/>
      <c r="T10" s="47"/>
      <c r="U10" s="47"/>
      <c r="V10" s="47"/>
      <c r="W10" s="44">
        <f>データ!$Q$6</f>
        <v>0</v>
      </c>
      <c r="X10" s="44"/>
      <c r="Y10" s="44"/>
      <c r="Z10" s="44"/>
      <c r="AA10" s="44"/>
      <c r="AB10" s="44"/>
      <c r="AC10" s="44"/>
      <c r="AD10" s="2"/>
      <c r="AE10" s="2"/>
      <c r="AF10" s="2"/>
      <c r="AG10" s="2"/>
      <c r="AH10" s="2"/>
      <c r="AI10" s="2"/>
      <c r="AJ10" s="2"/>
      <c r="AK10" s="2"/>
      <c r="AL10" s="44">
        <f>データ!$U$6</f>
        <v>325444</v>
      </c>
      <c r="AM10" s="44"/>
      <c r="AN10" s="44"/>
      <c r="AO10" s="44"/>
      <c r="AP10" s="44"/>
      <c r="AQ10" s="44"/>
      <c r="AR10" s="44"/>
      <c r="AS10" s="44"/>
      <c r="AT10" s="45">
        <f>データ!$V$6</f>
        <v>750.82</v>
      </c>
      <c r="AU10" s="46"/>
      <c r="AV10" s="46"/>
      <c r="AW10" s="46"/>
      <c r="AX10" s="46"/>
      <c r="AY10" s="46"/>
      <c r="AZ10" s="46"/>
      <c r="BA10" s="46"/>
      <c r="BB10" s="47">
        <f>データ!$W$6</f>
        <v>433.45</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110</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111</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112</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【108.93】</v>
      </c>
      <c r="F85" s="13" t="str">
        <f>データ!AS6</f>
        <v>【8.48】</v>
      </c>
      <c r="G85" s="13" t="str">
        <f>データ!BD6</f>
        <v>【303.10】</v>
      </c>
      <c r="H85" s="13" t="str">
        <f>データ!BO6</f>
        <v>【210.83】</v>
      </c>
      <c r="I85" s="13" t="str">
        <f>データ!BZ6</f>
        <v>【107.70】</v>
      </c>
      <c r="J85" s="13" t="str">
        <f>データ!CK6</f>
        <v>【76.25】</v>
      </c>
      <c r="K85" s="13" t="str">
        <f>データ!CV6</f>
        <v>【61.63】</v>
      </c>
      <c r="L85" s="13" t="str">
        <f>データ!DG6</f>
        <v>【100.36】</v>
      </c>
      <c r="M85" s="13" t="str">
        <f>データ!DR6</f>
        <v>【60.24】</v>
      </c>
      <c r="N85" s="13" t="str">
        <f>データ!EC6</f>
        <v>【34.48】</v>
      </c>
      <c r="O85" s="13" t="str">
        <f>データ!EN6</f>
        <v>【0.27】</v>
      </c>
    </row>
  </sheetData>
  <sheetProtection algorithmName="SHA-512" hashValue="hdhMi7/mV1VNWHDAkSByBR3YyhHYsql5RD3AOcXUPxTk+q+rJ+nUP82WzJEFGztzQOcUxkUzf9XRKWKiYfAPQw==" saltValue="B9Rzytpicby6tkL0LjneZ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128716</v>
      </c>
      <c r="D6" s="20">
        <f t="shared" si="3"/>
        <v>46</v>
      </c>
      <c r="E6" s="20">
        <f t="shared" si="3"/>
        <v>1</v>
      </c>
      <c r="F6" s="20">
        <f t="shared" si="3"/>
        <v>0</v>
      </c>
      <c r="G6" s="20">
        <f t="shared" si="3"/>
        <v>2</v>
      </c>
      <c r="H6" s="20" t="str">
        <f t="shared" si="3"/>
        <v>千葉県　九十九里地域水道企業団</v>
      </c>
      <c r="I6" s="20" t="str">
        <f t="shared" si="3"/>
        <v>法適用</v>
      </c>
      <c r="J6" s="20" t="str">
        <f t="shared" si="3"/>
        <v>水道事業</v>
      </c>
      <c r="K6" s="20" t="str">
        <f t="shared" si="3"/>
        <v>用水供給事業</v>
      </c>
      <c r="L6" s="20" t="str">
        <f t="shared" si="3"/>
        <v>B</v>
      </c>
      <c r="M6" s="20" t="str">
        <f t="shared" si="3"/>
        <v>その他</v>
      </c>
      <c r="N6" s="21" t="str">
        <f t="shared" si="3"/>
        <v>-</v>
      </c>
      <c r="O6" s="21">
        <f t="shared" si="3"/>
        <v>91.37</v>
      </c>
      <c r="P6" s="21">
        <f t="shared" si="3"/>
        <v>93.49</v>
      </c>
      <c r="Q6" s="21">
        <f t="shared" si="3"/>
        <v>0</v>
      </c>
      <c r="R6" s="21" t="str">
        <f t="shared" si="3"/>
        <v>-</v>
      </c>
      <c r="S6" s="21" t="str">
        <f t="shared" si="3"/>
        <v>-</v>
      </c>
      <c r="T6" s="21" t="str">
        <f t="shared" si="3"/>
        <v>-</v>
      </c>
      <c r="U6" s="21">
        <f t="shared" si="3"/>
        <v>325444</v>
      </c>
      <c r="V6" s="21">
        <f t="shared" si="3"/>
        <v>750.82</v>
      </c>
      <c r="W6" s="21">
        <f t="shared" si="3"/>
        <v>433.45</v>
      </c>
      <c r="X6" s="22">
        <f>IF(X7="",NA(),X7)</f>
        <v>105.74</v>
      </c>
      <c r="Y6" s="22">
        <f t="shared" ref="Y6:AG6" si="4">IF(Y7="",NA(),Y7)</f>
        <v>101.65</v>
      </c>
      <c r="Z6" s="22">
        <f t="shared" si="4"/>
        <v>106.01</v>
      </c>
      <c r="AA6" s="22">
        <f t="shared" si="4"/>
        <v>105.59</v>
      </c>
      <c r="AB6" s="22">
        <f t="shared" si="4"/>
        <v>103.14</v>
      </c>
      <c r="AC6" s="22">
        <f t="shared" si="4"/>
        <v>112.91</v>
      </c>
      <c r="AD6" s="22">
        <f t="shared" si="4"/>
        <v>111.13</v>
      </c>
      <c r="AE6" s="22">
        <f t="shared" si="4"/>
        <v>112.49</v>
      </c>
      <c r="AF6" s="22">
        <f t="shared" si="4"/>
        <v>107.33</v>
      </c>
      <c r="AG6" s="22">
        <f t="shared" si="4"/>
        <v>108.93</v>
      </c>
      <c r="AH6" s="21" t="str">
        <f>IF(AH7="","",IF(AH7="-","【-】","【"&amp;SUBSTITUTE(TEXT(AH7,"#,##0.00"),"-","△")&amp;"】"))</f>
        <v>【108.93】</v>
      </c>
      <c r="AI6" s="21">
        <f>IF(AI7="",NA(),AI7)</f>
        <v>0</v>
      </c>
      <c r="AJ6" s="22">
        <f t="shared" ref="AJ6:AR6" si="5">IF(AJ7="",NA(),AJ7)</f>
        <v>23.84</v>
      </c>
      <c r="AK6" s="22">
        <f t="shared" si="5"/>
        <v>17.899999999999999</v>
      </c>
      <c r="AL6" s="22">
        <f t="shared" si="5"/>
        <v>11.99</v>
      </c>
      <c r="AM6" s="22">
        <f t="shared" si="5"/>
        <v>8.64</v>
      </c>
      <c r="AN6" s="22">
        <f t="shared" si="5"/>
        <v>9.92</v>
      </c>
      <c r="AO6" s="22">
        <f t="shared" si="5"/>
        <v>12.29</v>
      </c>
      <c r="AP6" s="22">
        <f t="shared" si="5"/>
        <v>8.77</v>
      </c>
      <c r="AQ6" s="22">
        <f t="shared" si="5"/>
        <v>8.81</v>
      </c>
      <c r="AR6" s="22">
        <f t="shared" si="5"/>
        <v>8.48</v>
      </c>
      <c r="AS6" s="21" t="str">
        <f>IF(AS7="","",IF(AS7="-","【-】","【"&amp;SUBSTITUTE(TEXT(AS7,"#,##0.00"),"-","△")&amp;"】"))</f>
        <v>【8.48】</v>
      </c>
      <c r="AT6" s="22">
        <f>IF(AT7="",NA(),AT7)</f>
        <v>226.58</v>
      </c>
      <c r="AU6" s="22">
        <f t="shared" ref="AU6:BC6" si="6">IF(AU7="",NA(),AU7)</f>
        <v>296.01</v>
      </c>
      <c r="AV6" s="22">
        <f t="shared" si="6"/>
        <v>274.44</v>
      </c>
      <c r="AW6" s="22">
        <f t="shared" si="6"/>
        <v>339.18</v>
      </c>
      <c r="AX6" s="22">
        <f t="shared" si="6"/>
        <v>292.02</v>
      </c>
      <c r="AY6" s="22">
        <f t="shared" si="6"/>
        <v>271.10000000000002</v>
      </c>
      <c r="AZ6" s="22">
        <f t="shared" si="6"/>
        <v>284.45</v>
      </c>
      <c r="BA6" s="22">
        <f t="shared" si="6"/>
        <v>309.23</v>
      </c>
      <c r="BB6" s="22">
        <f t="shared" si="6"/>
        <v>313.43</v>
      </c>
      <c r="BC6" s="22">
        <f t="shared" si="6"/>
        <v>303.10000000000002</v>
      </c>
      <c r="BD6" s="21" t="str">
        <f>IF(BD7="","",IF(BD7="-","【-】","【"&amp;SUBSTITUTE(TEXT(BD7,"#,##0.00"),"-","△")&amp;"】"))</f>
        <v>【303.10】</v>
      </c>
      <c r="BE6" s="22">
        <f>IF(BE7="",NA(),BE7)</f>
        <v>88.35</v>
      </c>
      <c r="BF6" s="22">
        <f t="shared" ref="BF6:BN6" si="7">IF(BF7="",NA(),BF7)</f>
        <v>78.290000000000006</v>
      </c>
      <c r="BG6" s="22">
        <f t="shared" si="7"/>
        <v>77.95</v>
      </c>
      <c r="BH6" s="22">
        <f t="shared" si="7"/>
        <v>70.790000000000006</v>
      </c>
      <c r="BI6" s="22">
        <f t="shared" si="7"/>
        <v>60.44</v>
      </c>
      <c r="BJ6" s="22">
        <f t="shared" si="7"/>
        <v>272.95999999999998</v>
      </c>
      <c r="BK6" s="22">
        <f t="shared" si="7"/>
        <v>260.95999999999998</v>
      </c>
      <c r="BL6" s="22">
        <f t="shared" si="7"/>
        <v>240.07</v>
      </c>
      <c r="BM6" s="22">
        <f t="shared" si="7"/>
        <v>224.81</v>
      </c>
      <c r="BN6" s="22">
        <f t="shared" si="7"/>
        <v>210.83</v>
      </c>
      <c r="BO6" s="21" t="str">
        <f>IF(BO7="","",IF(BO7="-","【-】","【"&amp;SUBSTITUTE(TEXT(BO7,"#,##0.00"),"-","△")&amp;"】"))</f>
        <v>【210.83】</v>
      </c>
      <c r="BP6" s="22">
        <f>IF(BP7="",NA(),BP7)</f>
        <v>106.18</v>
      </c>
      <c r="BQ6" s="22">
        <f t="shared" ref="BQ6:BY6" si="8">IF(BQ7="",NA(),BQ7)</f>
        <v>101.29</v>
      </c>
      <c r="BR6" s="22">
        <f t="shared" si="8"/>
        <v>106.4</v>
      </c>
      <c r="BS6" s="22">
        <f t="shared" si="8"/>
        <v>106.11</v>
      </c>
      <c r="BT6" s="22">
        <f t="shared" si="8"/>
        <v>103.37</v>
      </c>
      <c r="BU6" s="22">
        <f t="shared" si="8"/>
        <v>112.84</v>
      </c>
      <c r="BV6" s="22">
        <f t="shared" si="8"/>
        <v>110.77</v>
      </c>
      <c r="BW6" s="22">
        <f t="shared" si="8"/>
        <v>112.35</v>
      </c>
      <c r="BX6" s="22">
        <f t="shared" si="8"/>
        <v>106.47</v>
      </c>
      <c r="BY6" s="22">
        <f t="shared" si="8"/>
        <v>107.7</v>
      </c>
      <c r="BZ6" s="21" t="str">
        <f>IF(BZ7="","",IF(BZ7="-","【-】","【"&amp;SUBSTITUTE(TEXT(BZ7,"#,##0.00"),"-","△")&amp;"】"))</f>
        <v>【107.70】</v>
      </c>
      <c r="CA6" s="22">
        <f>IF(CA7="",NA(),CA7)</f>
        <v>134.30000000000001</v>
      </c>
      <c r="CB6" s="22">
        <f t="shared" ref="CB6:CJ6" si="9">IF(CB7="",NA(),CB7)</f>
        <v>140.19</v>
      </c>
      <c r="CC6" s="22">
        <f t="shared" si="9"/>
        <v>134.66</v>
      </c>
      <c r="CD6" s="22">
        <f t="shared" si="9"/>
        <v>139.05000000000001</v>
      </c>
      <c r="CE6" s="22">
        <f t="shared" si="9"/>
        <v>142.4</v>
      </c>
      <c r="CF6" s="22">
        <f t="shared" si="9"/>
        <v>73.849999999999994</v>
      </c>
      <c r="CG6" s="22">
        <f t="shared" si="9"/>
        <v>73.180000000000007</v>
      </c>
      <c r="CH6" s="22">
        <f t="shared" si="9"/>
        <v>73.05</v>
      </c>
      <c r="CI6" s="22">
        <f t="shared" si="9"/>
        <v>77.53</v>
      </c>
      <c r="CJ6" s="22">
        <f t="shared" si="9"/>
        <v>76.25</v>
      </c>
      <c r="CK6" s="21" t="str">
        <f>IF(CK7="","",IF(CK7="-","【-】","【"&amp;SUBSTITUTE(TEXT(CK7,"#,##0.00"),"-","△")&amp;"】"))</f>
        <v>【76.25】</v>
      </c>
      <c r="CL6" s="22">
        <f>IF(CL7="",NA(),CL7)</f>
        <v>53.65</v>
      </c>
      <c r="CM6" s="22">
        <f t="shared" ref="CM6:CU6" si="10">IF(CM7="",NA(),CM7)</f>
        <v>54.06</v>
      </c>
      <c r="CN6" s="22">
        <f t="shared" si="10"/>
        <v>53.51</v>
      </c>
      <c r="CO6" s="22">
        <f t="shared" si="10"/>
        <v>52.88</v>
      </c>
      <c r="CP6" s="22">
        <f t="shared" si="10"/>
        <v>52.87</v>
      </c>
      <c r="CQ6" s="22">
        <f t="shared" si="10"/>
        <v>61.69</v>
      </c>
      <c r="CR6" s="22">
        <f t="shared" si="10"/>
        <v>62.26</v>
      </c>
      <c r="CS6" s="22">
        <f t="shared" si="10"/>
        <v>62.22</v>
      </c>
      <c r="CT6" s="22">
        <f t="shared" si="10"/>
        <v>61.45</v>
      </c>
      <c r="CU6" s="22">
        <f t="shared" si="10"/>
        <v>61.63</v>
      </c>
      <c r="CV6" s="21" t="str">
        <f>IF(CV7="","",IF(CV7="-","【-】","【"&amp;SUBSTITUTE(TEXT(CV7,"#,##0.00"),"-","△")&amp;"】"))</f>
        <v>【61.63】</v>
      </c>
      <c r="CW6" s="22">
        <f>IF(CW7="",NA(),CW7)</f>
        <v>99.99</v>
      </c>
      <c r="CX6" s="22">
        <f t="shared" ref="CX6:DF6" si="11">IF(CX7="",NA(),CX7)</f>
        <v>99.99</v>
      </c>
      <c r="CY6" s="22">
        <f t="shared" si="11"/>
        <v>99.99</v>
      </c>
      <c r="CZ6" s="22">
        <f t="shared" si="11"/>
        <v>99.98</v>
      </c>
      <c r="DA6" s="22">
        <f t="shared" si="11"/>
        <v>100</v>
      </c>
      <c r="DB6" s="22">
        <f t="shared" si="11"/>
        <v>100</v>
      </c>
      <c r="DC6" s="22">
        <f t="shared" si="11"/>
        <v>100.16</v>
      </c>
      <c r="DD6" s="22">
        <f t="shared" si="11"/>
        <v>100.28</v>
      </c>
      <c r="DE6" s="22">
        <f t="shared" si="11"/>
        <v>100.29</v>
      </c>
      <c r="DF6" s="22">
        <f t="shared" si="11"/>
        <v>100.36</v>
      </c>
      <c r="DG6" s="21" t="str">
        <f>IF(DG7="","",IF(DG7="-","【-】","【"&amp;SUBSTITUTE(TEXT(DG7,"#,##0.00"),"-","△")&amp;"】"))</f>
        <v>【100.36】</v>
      </c>
      <c r="DH6" s="22">
        <f>IF(DH7="",NA(),DH7)</f>
        <v>65.92</v>
      </c>
      <c r="DI6" s="22">
        <f t="shared" ref="DI6:DQ6" si="12">IF(DI7="",NA(),DI7)</f>
        <v>62.82</v>
      </c>
      <c r="DJ6" s="22">
        <f t="shared" si="12"/>
        <v>63.5</v>
      </c>
      <c r="DK6" s="22">
        <f t="shared" si="12"/>
        <v>62.64</v>
      </c>
      <c r="DL6" s="22">
        <f t="shared" si="12"/>
        <v>63.19</v>
      </c>
      <c r="DM6" s="22">
        <f t="shared" si="12"/>
        <v>56.48</v>
      </c>
      <c r="DN6" s="22">
        <f t="shared" si="12"/>
        <v>57.5</v>
      </c>
      <c r="DO6" s="22">
        <f t="shared" si="12"/>
        <v>58.52</v>
      </c>
      <c r="DP6" s="22">
        <f t="shared" si="12"/>
        <v>59.51</v>
      </c>
      <c r="DQ6" s="22">
        <f t="shared" si="12"/>
        <v>60.24</v>
      </c>
      <c r="DR6" s="21" t="str">
        <f>IF(DR7="","",IF(DR7="-","【-】","【"&amp;SUBSTITUTE(TEXT(DR7,"#,##0.00"),"-","△")&amp;"】"))</f>
        <v>【60.24】</v>
      </c>
      <c r="DS6" s="22">
        <f>IF(DS7="",NA(),DS7)</f>
        <v>63.62</v>
      </c>
      <c r="DT6" s="22">
        <f t="shared" ref="DT6:EB6" si="13">IF(DT7="",NA(),DT7)</f>
        <v>63.62</v>
      </c>
      <c r="DU6" s="22">
        <f t="shared" si="13"/>
        <v>62.77</v>
      </c>
      <c r="DV6" s="22">
        <f t="shared" si="13"/>
        <v>59.76</v>
      </c>
      <c r="DW6" s="22">
        <f t="shared" si="13"/>
        <v>59.76</v>
      </c>
      <c r="DX6" s="22">
        <f t="shared" si="13"/>
        <v>27.61</v>
      </c>
      <c r="DY6" s="22">
        <f t="shared" si="13"/>
        <v>30.3</v>
      </c>
      <c r="DZ6" s="22">
        <f t="shared" si="13"/>
        <v>31.74</v>
      </c>
      <c r="EA6" s="22">
        <f t="shared" si="13"/>
        <v>32.380000000000003</v>
      </c>
      <c r="EB6" s="22">
        <f t="shared" si="13"/>
        <v>34.479999999999997</v>
      </c>
      <c r="EC6" s="21" t="str">
        <f>IF(EC7="","",IF(EC7="-","【-】","【"&amp;SUBSTITUTE(TEXT(EC7,"#,##0.00"),"-","△")&amp;"】"))</f>
        <v>【34.48】</v>
      </c>
      <c r="ED6" s="22">
        <f>IF(ED7="",NA(),ED7)</f>
        <v>0.22</v>
      </c>
      <c r="EE6" s="22">
        <f t="shared" ref="EE6:EM6" si="14">IF(EE7="",NA(),EE7)</f>
        <v>0.54</v>
      </c>
      <c r="EF6" s="22">
        <f t="shared" si="14"/>
        <v>1.31</v>
      </c>
      <c r="EG6" s="22">
        <f t="shared" si="14"/>
        <v>0.97</v>
      </c>
      <c r="EH6" s="22">
        <f t="shared" si="14"/>
        <v>0.85</v>
      </c>
      <c r="EI6" s="22">
        <f t="shared" si="14"/>
        <v>0.2</v>
      </c>
      <c r="EJ6" s="22">
        <f t="shared" si="14"/>
        <v>0.32</v>
      </c>
      <c r="EK6" s="22">
        <f t="shared" si="14"/>
        <v>0.28000000000000003</v>
      </c>
      <c r="EL6" s="22">
        <f t="shared" si="14"/>
        <v>0.4</v>
      </c>
      <c r="EM6" s="22">
        <f t="shared" si="14"/>
        <v>0.27</v>
      </c>
      <c r="EN6" s="21" t="str">
        <f>IF(EN7="","",IF(EN7="-","【-】","【"&amp;SUBSTITUTE(TEXT(EN7,"#,##0.00"),"-","△")&amp;"】"))</f>
        <v>【0.27】</v>
      </c>
    </row>
    <row r="7" spans="1:144" s="23" customFormat="1" x14ac:dyDescent="0.15">
      <c r="A7" s="15"/>
      <c r="B7" s="24">
        <v>2023</v>
      </c>
      <c r="C7" s="24">
        <v>128716</v>
      </c>
      <c r="D7" s="24">
        <v>46</v>
      </c>
      <c r="E7" s="24">
        <v>1</v>
      </c>
      <c r="F7" s="24">
        <v>0</v>
      </c>
      <c r="G7" s="24">
        <v>2</v>
      </c>
      <c r="H7" s="24" t="s">
        <v>93</v>
      </c>
      <c r="I7" s="24" t="s">
        <v>94</v>
      </c>
      <c r="J7" s="24" t="s">
        <v>95</v>
      </c>
      <c r="K7" s="24" t="s">
        <v>96</v>
      </c>
      <c r="L7" s="24" t="s">
        <v>97</v>
      </c>
      <c r="M7" s="24" t="s">
        <v>98</v>
      </c>
      <c r="N7" s="25" t="s">
        <v>99</v>
      </c>
      <c r="O7" s="25">
        <v>91.37</v>
      </c>
      <c r="P7" s="25">
        <v>93.49</v>
      </c>
      <c r="Q7" s="25">
        <v>0</v>
      </c>
      <c r="R7" s="25" t="s">
        <v>99</v>
      </c>
      <c r="S7" s="25" t="s">
        <v>99</v>
      </c>
      <c r="T7" s="25" t="s">
        <v>99</v>
      </c>
      <c r="U7" s="25">
        <v>325444</v>
      </c>
      <c r="V7" s="25">
        <v>750.82</v>
      </c>
      <c r="W7" s="25">
        <v>433.45</v>
      </c>
      <c r="X7" s="25">
        <v>105.74</v>
      </c>
      <c r="Y7" s="25">
        <v>101.65</v>
      </c>
      <c r="Z7" s="25">
        <v>106.01</v>
      </c>
      <c r="AA7" s="25">
        <v>105.59</v>
      </c>
      <c r="AB7" s="25">
        <v>103.14</v>
      </c>
      <c r="AC7" s="25">
        <v>112.91</v>
      </c>
      <c r="AD7" s="25">
        <v>111.13</v>
      </c>
      <c r="AE7" s="25">
        <v>112.49</v>
      </c>
      <c r="AF7" s="25">
        <v>107.33</v>
      </c>
      <c r="AG7" s="25">
        <v>108.93</v>
      </c>
      <c r="AH7" s="25">
        <v>108.93</v>
      </c>
      <c r="AI7" s="25">
        <v>0</v>
      </c>
      <c r="AJ7" s="25">
        <v>23.84</v>
      </c>
      <c r="AK7" s="25">
        <v>17.899999999999999</v>
      </c>
      <c r="AL7" s="25">
        <v>11.99</v>
      </c>
      <c r="AM7" s="25">
        <v>8.64</v>
      </c>
      <c r="AN7" s="25">
        <v>9.92</v>
      </c>
      <c r="AO7" s="25">
        <v>12.29</v>
      </c>
      <c r="AP7" s="25">
        <v>8.77</v>
      </c>
      <c r="AQ7" s="25">
        <v>8.81</v>
      </c>
      <c r="AR7" s="25">
        <v>8.48</v>
      </c>
      <c r="AS7" s="25">
        <v>8.48</v>
      </c>
      <c r="AT7" s="25">
        <v>226.58</v>
      </c>
      <c r="AU7" s="25">
        <v>296.01</v>
      </c>
      <c r="AV7" s="25">
        <v>274.44</v>
      </c>
      <c r="AW7" s="25">
        <v>339.18</v>
      </c>
      <c r="AX7" s="25">
        <v>292.02</v>
      </c>
      <c r="AY7" s="25">
        <v>271.10000000000002</v>
      </c>
      <c r="AZ7" s="25">
        <v>284.45</v>
      </c>
      <c r="BA7" s="25">
        <v>309.23</v>
      </c>
      <c r="BB7" s="25">
        <v>313.43</v>
      </c>
      <c r="BC7" s="25">
        <v>303.10000000000002</v>
      </c>
      <c r="BD7" s="25">
        <v>303.10000000000002</v>
      </c>
      <c r="BE7" s="25">
        <v>88.35</v>
      </c>
      <c r="BF7" s="25">
        <v>78.290000000000006</v>
      </c>
      <c r="BG7" s="25">
        <v>77.95</v>
      </c>
      <c r="BH7" s="25">
        <v>70.790000000000006</v>
      </c>
      <c r="BI7" s="25">
        <v>60.44</v>
      </c>
      <c r="BJ7" s="25">
        <v>272.95999999999998</v>
      </c>
      <c r="BK7" s="25">
        <v>260.95999999999998</v>
      </c>
      <c r="BL7" s="25">
        <v>240.07</v>
      </c>
      <c r="BM7" s="25">
        <v>224.81</v>
      </c>
      <c r="BN7" s="25">
        <v>210.83</v>
      </c>
      <c r="BO7" s="25">
        <v>210.83</v>
      </c>
      <c r="BP7" s="25">
        <v>106.18</v>
      </c>
      <c r="BQ7" s="25">
        <v>101.29</v>
      </c>
      <c r="BR7" s="25">
        <v>106.4</v>
      </c>
      <c r="BS7" s="25">
        <v>106.11</v>
      </c>
      <c r="BT7" s="25">
        <v>103.37</v>
      </c>
      <c r="BU7" s="25">
        <v>112.84</v>
      </c>
      <c r="BV7" s="25">
        <v>110.77</v>
      </c>
      <c r="BW7" s="25">
        <v>112.35</v>
      </c>
      <c r="BX7" s="25">
        <v>106.47</v>
      </c>
      <c r="BY7" s="25">
        <v>107.7</v>
      </c>
      <c r="BZ7" s="25">
        <v>107.7</v>
      </c>
      <c r="CA7" s="25">
        <v>134.30000000000001</v>
      </c>
      <c r="CB7" s="25">
        <v>140.19</v>
      </c>
      <c r="CC7" s="25">
        <v>134.66</v>
      </c>
      <c r="CD7" s="25">
        <v>139.05000000000001</v>
      </c>
      <c r="CE7" s="25">
        <v>142.4</v>
      </c>
      <c r="CF7" s="25">
        <v>73.849999999999994</v>
      </c>
      <c r="CG7" s="25">
        <v>73.180000000000007</v>
      </c>
      <c r="CH7" s="25">
        <v>73.05</v>
      </c>
      <c r="CI7" s="25">
        <v>77.53</v>
      </c>
      <c r="CJ7" s="25">
        <v>76.25</v>
      </c>
      <c r="CK7" s="25">
        <v>76.25</v>
      </c>
      <c r="CL7" s="25">
        <v>53.65</v>
      </c>
      <c r="CM7" s="25">
        <v>54.06</v>
      </c>
      <c r="CN7" s="25">
        <v>53.51</v>
      </c>
      <c r="CO7" s="25">
        <v>52.88</v>
      </c>
      <c r="CP7" s="25">
        <v>52.87</v>
      </c>
      <c r="CQ7" s="25">
        <v>61.69</v>
      </c>
      <c r="CR7" s="25">
        <v>62.26</v>
      </c>
      <c r="CS7" s="25">
        <v>62.22</v>
      </c>
      <c r="CT7" s="25">
        <v>61.45</v>
      </c>
      <c r="CU7" s="25">
        <v>61.63</v>
      </c>
      <c r="CV7" s="25">
        <v>61.63</v>
      </c>
      <c r="CW7" s="25">
        <v>99.99</v>
      </c>
      <c r="CX7" s="25">
        <v>99.99</v>
      </c>
      <c r="CY7" s="25">
        <v>99.99</v>
      </c>
      <c r="CZ7" s="25">
        <v>99.98</v>
      </c>
      <c r="DA7" s="25">
        <v>100</v>
      </c>
      <c r="DB7" s="25">
        <v>100</v>
      </c>
      <c r="DC7" s="25">
        <v>100.16</v>
      </c>
      <c r="DD7" s="25">
        <v>100.28</v>
      </c>
      <c r="DE7" s="25">
        <v>100.29</v>
      </c>
      <c r="DF7" s="25">
        <v>100.36</v>
      </c>
      <c r="DG7" s="25">
        <v>100.36</v>
      </c>
      <c r="DH7" s="25">
        <v>65.92</v>
      </c>
      <c r="DI7" s="25">
        <v>62.82</v>
      </c>
      <c r="DJ7" s="25">
        <v>63.5</v>
      </c>
      <c r="DK7" s="25">
        <v>62.64</v>
      </c>
      <c r="DL7" s="25">
        <v>63.19</v>
      </c>
      <c r="DM7" s="25">
        <v>56.48</v>
      </c>
      <c r="DN7" s="25">
        <v>57.5</v>
      </c>
      <c r="DO7" s="25">
        <v>58.52</v>
      </c>
      <c r="DP7" s="25">
        <v>59.51</v>
      </c>
      <c r="DQ7" s="25">
        <v>60.24</v>
      </c>
      <c r="DR7" s="25">
        <v>60.24</v>
      </c>
      <c r="DS7" s="25">
        <v>63.62</v>
      </c>
      <c r="DT7" s="25">
        <v>63.62</v>
      </c>
      <c r="DU7" s="25">
        <v>62.77</v>
      </c>
      <c r="DV7" s="25">
        <v>59.76</v>
      </c>
      <c r="DW7" s="25">
        <v>59.76</v>
      </c>
      <c r="DX7" s="25">
        <v>27.61</v>
      </c>
      <c r="DY7" s="25">
        <v>30.3</v>
      </c>
      <c r="DZ7" s="25">
        <v>31.74</v>
      </c>
      <c r="EA7" s="25">
        <v>32.380000000000003</v>
      </c>
      <c r="EB7" s="25">
        <v>34.479999999999997</v>
      </c>
      <c r="EC7" s="25">
        <v>34.479999999999997</v>
      </c>
      <c r="ED7" s="25">
        <v>0.22</v>
      </c>
      <c r="EE7" s="25">
        <v>0.54</v>
      </c>
      <c r="EF7" s="25">
        <v>1.31</v>
      </c>
      <c r="EG7" s="25">
        <v>0.97</v>
      </c>
      <c r="EH7" s="25">
        <v>0.85</v>
      </c>
      <c r="EI7" s="25">
        <v>0.2</v>
      </c>
      <c r="EJ7" s="25">
        <v>0.32</v>
      </c>
      <c r="EK7" s="25">
        <v>0.28000000000000003</v>
      </c>
      <c r="EL7" s="25">
        <v>0.4</v>
      </c>
      <c r="EM7" s="25">
        <v>0.27</v>
      </c>
      <c r="EN7" s="25">
        <v>0.27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108</v>
      </c>
      <c r="E13" t="s">
        <v>107</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2025-01-28T05:14:45Z</cp:lastPrinted>
  <dcterms:created xsi:type="dcterms:W3CDTF">2025-01-24T06:47:28Z</dcterms:created>
  <dcterms:modified xsi:type="dcterms:W3CDTF">2025-01-28T05:35:40Z</dcterms:modified>
  <cp:category/>
</cp:coreProperties>
</file>